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2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<sst xmlns="http://schemas.openxmlformats.org/spreadsheetml/2006/main" count="47" uniqueCount="36">
  <si>
    <t>PUBLIC SCHOOL ENROLLMENTS-STATE</t>
  </si>
  <si>
    <t>Year</t>
  </si>
  <si>
    <t>K</t>
  </si>
  <si>
    <t xml:space="preserve"> </t>
  </si>
  <si>
    <t xml:space="preserve"> 1996-1997</t>
  </si>
  <si>
    <t xml:space="preserve"> 1997-1998</t>
  </si>
  <si>
    <t xml:space="preserve"> 1998-1999</t>
  </si>
  <si>
    <t xml:space="preserve"> 1999-2000</t>
  </si>
  <si>
    <t>PROJECTED ENROLLMENTS</t>
  </si>
  <si>
    <t xml:space="preserve"> 2001-2002</t>
  </si>
  <si>
    <t xml:space="preserve"> 2002-2003</t>
  </si>
  <si>
    <t xml:space="preserve"> 2003-2004</t>
  </si>
  <si>
    <t xml:space="preserve"> 2000-2001</t>
  </si>
  <si>
    <t>Other</t>
  </si>
  <si>
    <t xml:space="preserve"> 2006-2007</t>
  </si>
  <si>
    <t xml:space="preserve"> 2005-2006</t>
  </si>
  <si>
    <t xml:space="preserve"> 2004-2005</t>
  </si>
  <si>
    <t>Certified</t>
  </si>
  <si>
    <t>Item 7</t>
  </si>
  <si>
    <t>BEDS</t>
  </si>
  <si>
    <t>K-12</t>
  </si>
  <si>
    <t>2007-2008</t>
  </si>
  <si>
    <t>2008-2009</t>
  </si>
  <si>
    <t>2009-2010</t>
  </si>
  <si>
    <t xml:space="preserve">All enrollments are as of the third Friday in September.  The public school enrollment projections are based upon trends observed in the number of   </t>
  </si>
  <si>
    <t xml:space="preserve">students moving from grade to grade.  The trend, calculated as an average cohort survival ratio, was used to estimate enrollments for first through </t>
  </si>
  <si>
    <t xml:space="preserve">twelfth grade.  Kindergarten enrollments were estimated from an average ratio of kindergarten enrollments to the cohort born five years prior.   </t>
  </si>
  <si>
    <t xml:space="preserve">students in the state. Due to the continuing trend of districts reporting special education students within specific grade levels, fewer special education   </t>
  </si>
  <si>
    <t xml:space="preserve"> 'Other' refers primarily to special education students not associated with a given grade level.  This is not a count of the number of special education </t>
  </si>
  <si>
    <t xml:space="preserve"> 'Certified Item 7' was taken from the Certified Enrollment form as reported to the Division of Financial and Information Services. </t>
  </si>
  <si>
    <t xml:space="preserve">students are represented in the 'other' category in recent years. Beginning in 2004-2005, districts report all special education students within a given grade </t>
  </si>
  <si>
    <t>attending nonpublic schools located within a public school district enrolled for instructional services.</t>
  </si>
  <si>
    <t xml:space="preserve">level. 'Other' also contains full time equivalent (FTE) of tuitioned out resident public students to a community college and FTE of shared-time students </t>
  </si>
  <si>
    <t>Actual Enrollments for 1996-1997 through 2005-2006</t>
  </si>
  <si>
    <t>Estimates for 2006-2007 through 2010-2011</t>
  </si>
  <si>
    <t>2010-2011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</si>
</sst>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6"/>
  <sheetViews>
    <sheetView tabSelected="1" workbookViewId="0" topLeftCell="A1">
      <selection activeCell="U30" sqref="U30"/>
    </sheetView>
  </sheetViews>
  <sheetFormatPr defaultColWidth="9.33203125" defaultRowHeight="12.75"/>
  <cols>
    <col min="1" max="1" width="1.66796875" style="0" customWidth="1"/>
    <col min="2" max="2" width="10.5" style="0" customWidth="1"/>
    <col min="3" max="3" width="3.83203125" style="0" customWidth="1"/>
    <col min="4" max="16" width="7" style="0" customWidth="1"/>
    <col min="17" max="17" width="7.66015625" style="0" bestFit="1" customWidth="1"/>
    <col min="18" max="18" width="3.83203125" style="0" customWidth="1"/>
    <col min="19" max="19" width="7" style="0" customWidth="1"/>
    <col min="20" max="20" width="3.83203125" style="0" customWidth="1"/>
    <col min="21" max="21" width="8.66015625" style="0" bestFit="1" customWidth="1"/>
  </cols>
  <sheetData>
    <row r="1" spans="2:21" ht="15.75">
      <c r="B1" s="1"/>
      <c r="C1" s="1"/>
      <c r="D1" s="1"/>
      <c r="E1" s="1"/>
      <c r="F1" s="1"/>
      <c r="G1" s="1"/>
      <c r="H1" s="1"/>
      <c r="I1" s="1"/>
      <c r="J1" s="1"/>
      <c r="K1" s="2" t="s">
        <v>33</v>
      </c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.75">
      <c r="B2" s="1"/>
      <c r="C2" s="1"/>
      <c r="D2" s="1"/>
      <c r="E2" s="1"/>
      <c r="F2" s="1"/>
      <c r="G2" s="1"/>
      <c r="H2" s="1"/>
      <c r="I2" s="1"/>
      <c r="J2" s="1"/>
      <c r="K2" s="3" t="s">
        <v>34</v>
      </c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1"/>
      <c r="C4" s="1"/>
      <c r="D4" s="1"/>
      <c r="E4" s="1"/>
      <c r="F4" s="1"/>
      <c r="G4" s="1"/>
      <c r="H4" s="1"/>
      <c r="I4" s="1"/>
      <c r="J4" s="1"/>
      <c r="K4" s="4" t="s">
        <v>0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1" t="s">
        <v>1</v>
      </c>
      <c r="C6" s="1"/>
      <c r="D6" s="1" t="s">
        <v>2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 t="s">
        <v>19</v>
      </c>
      <c r="R6" s="1"/>
      <c r="S6" s="1" t="s">
        <v>13</v>
      </c>
      <c r="T6" s="1"/>
      <c r="U6" s="1" t="s">
        <v>17</v>
      </c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 t="s">
        <v>20</v>
      </c>
      <c r="R7" s="1"/>
      <c r="S7" s="1"/>
      <c r="T7" s="1"/>
      <c r="U7" s="1" t="s">
        <v>18</v>
      </c>
    </row>
    <row r="8" spans="2:21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2.75">
      <c r="B9" s="5" t="s">
        <v>4</v>
      </c>
      <c r="C9" s="5"/>
      <c r="D9" s="6">
        <v>37101</v>
      </c>
      <c r="E9" s="6">
        <v>36614</v>
      </c>
      <c r="F9" s="6">
        <v>35706</v>
      </c>
      <c r="G9" s="6">
        <v>35004</v>
      </c>
      <c r="H9" s="6">
        <v>34918</v>
      </c>
      <c r="I9" s="6">
        <v>36450</v>
      </c>
      <c r="J9" s="6">
        <v>37604</v>
      </c>
      <c r="K9" s="6">
        <v>37890</v>
      </c>
      <c r="L9" s="6">
        <v>38801</v>
      </c>
      <c r="M9" s="6">
        <v>40892</v>
      </c>
      <c r="N9" s="6">
        <v>40277</v>
      </c>
      <c r="O9" s="6">
        <v>38093</v>
      </c>
      <c r="P9" s="6">
        <v>35650</v>
      </c>
      <c r="Q9" s="6">
        <f>SUM(B9:P9)</f>
        <v>485000</v>
      </c>
      <c r="R9" s="6"/>
      <c r="S9" s="6">
        <f aca="true" t="shared" si="0" ref="S9:S16">U9-Q9</f>
        <v>20523</v>
      </c>
      <c r="T9" s="6" t="s">
        <v>3</v>
      </c>
      <c r="U9" s="6">
        <v>505523</v>
      </c>
    </row>
    <row r="10" spans="2:21" ht="12.75">
      <c r="B10" s="5" t="s">
        <v>5</v>
      </c>
      <c r="C10" s="5"/>
      <c r="D10" s="6">
        <v>36486</v>
      </c>
      <c r="E10" s="6">
        <v>35982</v>
      </c>
      <c r="F10" s="6">
        <v>36314</v>
      </c>
      <c r="G10" s="6">
        <v>35521</v>
      </c>
      <c r="H10" s="6">
        <v>34950</v>
      </c>
      <c r="I10" s="6">
        <v>34921</v>
      </c>
      <c r="J10" s="6">
        <v>36680</v>
      </c>
      <c r="K10" s="6">
        <v>38136</v>
      </c>
      <c r="L10" s="6">
        <v>37631</v>
      </c>
      <c r="M10" s="6">
        <v>40806</v>
      </c>
      <c r="N10" s="6">
        <v>39679</v>
      </c>
      <c r="O10" s="6">
        <v>38235</v>
      </c>
      <c r="P10" s="6">
        <v>36808</v>
      </c>
      <c r="Q10" s="6">
        <f aca="true" t="shared" si="1" ref="Q10:Q15">SUM(D10:P10)</f>
        <v>482149</v>
      </c>
      <c r="R10" s="6"/>
      <c r="S10" s="6">
        <f t="shared" si="0"/>
        <v>22981</v>
      </c>
      <c r="T10" s="6" t="s">
        <v>3</v>
      </c>
      <c r="U10" s="6">
        <v>505130</v>
      </c>
    </row>
    <row r="11" spans="2:21" ht="12.75">
      <c r="B11" s="5" t="s">
        <v>6</v>
      </c>
      <c r="C11" s="5"/>
      <c r="D11" s="6">
        <v>35772</v>
      </c>
      <c r="E11" s="6">
        <v>35699</v>
      </c>
      <c r="F11" s="6">
        <v>35866</v>
      </c>
      <c r="G11" s="6">
        <v>36500</v>
      </c>
      <c r="H11" s="6">
        <v>35776</v>
      </c>
      <c r="I11" s="6">
        <v>35106</v>
      </c>
      <c r="J11" s="6">
        <v>35429</v>
      </c>
      <c r="K11" s="6">
        <v>37529</v>
      </c>
      <c r="L11" s="6">
        <v>38374</v>
      </c>
      <c r="M11" s="6">
        <v>40741</v>
      </c>
      <c r="N11" s="6">
        <v>39652</v>
      </c>
      <c r="O11" s="6">
        <v>38275</v>
      </c>
      <c r="P11" s="6">
        <v>37166</v>
      </c>
      <c r="Q11" s="6">
        <f t="shared" si="1"/>
        <v>481885</v>
      </c>
      <c r="R11" s="6"/>
      <c r="S11" s="6">
        <f t="shared" si="0"/>
        <v>20649</v>
      </c>
      <c r="T11" s="6"/>
      <c r="U11" s="6">
        <v>502534</v>
      </c>
    </row>
    <row r="12" spans="2:21" ht="12.75">
      <c r="B12" s="7" t="s">
        <v>7</v>
      </c>
      <c r="C12" s="7"/>
      <c r="D12" s="6">
        <v>34596</v>
      </c>
      <c r="E12" s="6">
        <v>35137</v>
      </c>
      <c r="F12" s="6">
        <v>35666</v>
      </c>
      <c r="G12" s="6">
        <v>36162</v>
      </c>
      <c r="H12" s="6">
        <v>36766</v>
      </c>
      <c r="I12" s="6">
        <v>36147</v>
      </c>
      <c r="J12" s="6">
        <v>35819</v>
      </c>
      <c r="K12" s="6">
        <v>36307</v>
      </c>
      <c r="L12" s="6">
        <v>37966</v>
      </c>
      <c r="M12" s="6">
        <v>41394</v>
      </c>
      <c r="N12" s="6">
        <v>39159</v>
      </c>
      <c r="O12" s="6">
        <v>37829</v>
      </c>
      <c r="P12" s="6">
        <v>37124</v>
      </c>
      <c r="Q12" s="6">
        <f t="shared" si="1"/>
        <v>480072</v>
      </c>
      <c r="R12" s="6"/>
      <c r="S12" s="6">
        <f t="shared" si="0"/>
        <v>18535</v>
      </c>
      <c r="T12" s="6" t="s">
        <v>3</v>
      </c>
      <c r="U12" s="6">
        <v>498607</v>
      </c>
    </row>
    <row r="13" spans="2:21" ht="12.75">
      <c r="B13" s="7" t="s">
        <v>12</v>
      </c>
      <c r="C13" s="7"/>
      <c r="D13" s="6">
        <v>33977</v>
      </c>
      <c r="E13" s="6">
        <v>33946</v>
      </c>
      <c r="F13" s="6">
        <v>34952</v>
      </c>
      <c r="G13" s="6">
        <v>35818</v>
      </c>
      <c r="H13" s="6">
        <v>36448</v>
      </c>
      <c r="I13" s="6">
        <v>36975</v>
      </c>
      <c r="J13" s="6">
        <v>36576</v>
      </c>
      <c r="K13" s="6">
        <v>36704</v>
      </c>
      <c r="L13" s="6">
        <v>36458</v>
      </c>
      <c r="M13" s="6">
        <v>40660</v>
      </c>
      <c r="N13" s="6">
        <v>39929</v>
      </c>
      <c r="O13" s="6">
        <v>37592</v>
      </c>
      <c r="P13" s="6">
        <v>36892</v>
      </c>
      <c r="Q13" s="6">
        <f t="shared" si="1"/>
        <v>476927</v>
      </c>
      <c r="R13" s="6"/>
      <c r="S13" s="6">
        <f t="shared" si="0"/>
        <v>17364</v>
      </c>
      <c r="T13" s="6"/>
      <c r="U13" s="6">
        <v>494291</v>
      </c>
    </row>
    <row r="14" spans="2:21" ht="12.75">
      <c r="B14" s="7" t="s">
        <v>9</v>
      </c>
      <c r="C14" s="7"/>
      <c r="D14" s="6">
        <v>34249</v>
      </c>
      <c r="E14" s="6">
        <v>32979</v>
      </c>
      <c r="F14" s="6">
        <v>33957</v>
      </c>
      <c r="G14" s="6">
        <v>35204</v>
      </c>
      <c r="H14" s="6">
        <v>36106</v>
      </c>
      <c r="I14" s="6">
        <v>36729</v>
      </c>
      <c r="J14" s="6">
        <v>37548</v>
      </c>
      <c r="K14" s="6">
        <v>37666</v>
      </c>
      <c r="L14" s="6">
        <v>37115</v>
      </c>
      <c r="M14" s="6">
        <v>39818</v>
      </c>
      <c r="N14" s="6">
        <v>39126</v>
      </c>
      <c r="O14" s="6">
        <v>38443</v>
      </c>
      <c r="P14" s="6">
        <v>36469</v>
      </c>
      <c r="Q14" s="6">
        <f t="shared" si="1"/>
        <v>475409</v>
      </c>
      <c r="R14" s="6"/>
      <c r="S14" s="6">
        <f t="shared" si="0"/>
        <v>14114</v>
      </c>
      <c r="T14" s="6"/>
      <c r="U14" s="6">
        <v>489523</v>
      </c>
    </row>
    <row r="15" spans="2:21" ht="12.75">
      <c r="B15" s="9" t="s">
        <v>10</v>
      </c>
      <c r="C15" s="9"/>
      <c r="D15" s="6">
        <v>34090</v>
      </c>
      <c r="E15" s="6">
        <v>33047</v>
      </c>
      <c r="F15" s="6">
        <v>32767</v>
      </c>
      <c r="G15" s="6">
        <v>33653</v>
      </c>
      <c r="H15" s="6">
        <v>34803</v>
      </c>
      <c r="I15" s="6">
        <v>35861</v>
      </c>
      <c r="J15" s="6">
        <v>36581</v>
      </c>
      <c r="K15" s="6">
        <v>37693</v>
      </c>
      <c r="L15" s="6">
        <v>37281</v>
      </c>
      <c r="M15" s="6">
        <v>39434</v>
      </c>
      <c r="N15" s="6">
        <v>37958</v>
      </c>
      <c r="O15" s="6">
        <v>38027</v>
      </c>
      <c r="P15" s="6">
        <v>36728</v>
      </c>
      <c r="Q15" s="6">
        <f t="shared" si="1"/>
        <v>467923</v>
      </c>
      <c r="R15" s="6"/>
      <c r="S15" s="6">
        <f t="shared" si="0"/>
        <v>19098</v>
      </c>
      <c r="T15" s="6" t="s">
        <v>3</v>
      </c>
      <c r="U15" s="6">
        <v>487021</v>
      </c>
    </row>
    <row r="16" spans="2:21" ht="12.75">
      <c r="B16" s="9" t="s">
        <v>11</v>
      </c>
      <c r="C16" s="9"/>
      <c r="D16" s="6">
        <v>35295</v>
      </c>
      <c r="E16" s="6">
        <v>33296</v>
      </c>
      <c r="F16" s="6">
        <v>33330</v>
      </c>
      <c r="G16" s="6">
        <v>33326</v>
      </c>
      <c r="H16" s="6">
        <v>34290</v>
      </c>
      <c r="I16" s="6">
        <v>35539</v>
      </c>
      <c r="J16" s="6">
        <v>36701</v>
      </c>
      <c r="K16" s="6">
        <v>37919</v>
      </c>
      <c r="L16" s="6">
        <v>38428</v>
      </c>
      <c r="M16" s="6">
        <v>40486</v>
      </c>
      <c r="N16" s="6">
        <v>38451</v>
      </c>
      <c r="O16" s="6">
        <v>36794</v>
      </c>
      <c r="P16" s="6">
        <v>36834</v>
      </c>
      <c r="Q16" s="6">
        <f>SUM(D16:P16)</f>
        <v>470689</v>
      </c>
      <c r="R16" s="6"/>
      <c r="S16" s="6">
        <f t="shared" si="0"/>
        <v>14322</v>
      </c>
      <c r="T16" s="6" t="s">
        <v>3</v>
      </c>
      <c r="U16" s="6">
        <v>485011</v>
      </c>
    </row>
    <row r="17" spans="2:21" ht="12.75">
      <c r="B17" s="9" t="s">
        <v>16</v>
      </c>
      <c r="C17" s="9"/>
      <c r="D17" s="6">
        <v>36713</v>
      </c>
      <c r="E17" s="6">
        <v>33916</v>
      </c>
      <c r="F17" s="6">
        <v>33626</v>
      </c>
      <c r="G17" s="6">
        <v>33588</v>
      </c>
      <c r="H17" s="6">
        <v>33743</v>
      </c>
      <c r="I17" s="6">
        <v>34716</v>
      </c>
      <c r="J17" s="6">
        <v>36141</v>
      </c>
      <c r="K17" s="6">
        <v>37521</v>
      </c>
      <c r="L17" s="6">
        <v>38097</v>
      </c>
      <c r="M17" s="6">
        <v>41196</v>
      </c>
      <c r="N17" s="6">
        <v>39580</v>
      </c>
      <c r="O17" s="6">
        <v>36940</v>
      </c>
      <c r="P17" s="6">
        <v>36434</v>
      </c>
      <c r="Q17" s="6">
        <f>SUM(D17:P17)</f>
        <v>472211</v>
      </c>
      <c r="R17" s="6"/>
      <c r="S17" s="6">
        <f>U17-Q17</f>
        <v>11124</v>
      </c>
      <c r="T17" s="6" t="s">
        <v>3</v>
      </c>
      <c r="U17" s="6">
        <v>483335</v>
      </c>
    </row>
    <row r="18" spans="2:21" ht="12.75">
      <c r="B18" s="9" t="s">
        <v>15</v>
      </c>
      <c r="C18" s="9"/>
      <c r="D18" s="6">
        <v>37435</v>
      </c>
      <c r="E18" s="6">
        <v>34499</v>
      </c>
      <c r="F18" s="6">
        <v>34341</v>
      </c>
      <c r="G18" s="6">
        <v>34064</v>
      </c>
      <c r="H18" s="6">
        <v>34160</v>
      </c>
      <c r="I18" s="6">
        <v>34270</v>
      </c>
      <c r="J18" s="6">
        <v>35380</v>
      </c>
      <c r="K18" s="6">
        <v>37040</v>
      </c>
      <c r="L18" s="6">
        <v>38145</v>
      </c>
      <c r="M18" s="6">
        <v>41059</v>
      </c>
      <c r="N18" s="6">
        <v>40151</v>
      </c>
      <c r="O18" s="6">
        <v>38501</v>
      </c>
      <c r="P18" s="6">
        <v>37611</v>
      </c>
      <c r="Q18" s="6">
        <f>SUM(D18:P18)</f>
        <v>476656</v>
      </c>
      <c r="R18" s="6"/>
      <c r="S18" s="6">
        <f>U18-Q18</f>
        <v>6449</v>
      </c>
      <c r="T18" s="6" t="s">
        <v>3</v>
      </c>
      <c r="U18" s="6">
        <v>483105</v>
      </c>
    </row>
    <row r="19" spans="2:21" ht="12.75">
      <c r="B19" s="9"/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2:21" ht="12.75">
      <c r="B20" s="1"/>
      <c r="C20" s="1"/>
      <c r="D20" s="1"/>
      <c r="F20" s="1"/>
      <c r="G20" s="1"/>
      <c r="H20" s="1"/>
      <c r="I20" s="1"/>
      <c r="J20" s="1"/>
      <c r="K20" s="8" t="s">
        <v>8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.75">
      <c r="B21" s="1"/>
      <c r="C21" s="1"/>
      <c r="D21" s="1"/>
      <c r="E21" s="1" t="s">
        <v>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.75">
      <c r="B22" s="20" t="s">
        <v>14</v>
      </c>
      <c r="C22" s="9"/>
      <c r="D22" s="6">
        <v>36860</v>
      </c>
      <c r="E22" s="6">
        <v>34355</v>
      </c>
      <c r="F22" s="6">
        <v>34765</v>
      </c>
      <c r="G22" s="6">
        <v>34654</v>
      </c>
      <c r="H22" s="6">
        <v>34467</v>
      </c>
      <c r="I22" s="6">
        <v>34582</v>
      </c>
      <c r="J22" s="6">
        <v>34821</v>
      </c>
      <c r="K22" s="6">
        <v>36231</v>
      </c>
      <c r="L22" s="6">
        <v>37413</v>
      </c>
      <c r="M22" s="6">
        <v>41074</v>
      </c>
      <c r="N22" s="6">
        <v>39903</v>
      </c>
      <c r="O22" s="6">
        <v>38869</v>
      </c>
      <c r="P22" s="6">
        <v>38086</v>
      </c>
      <c r="Q22" s="6">
        <f>SUM(D22:P22)</f>
        <v>476080</v>
      </c>
      <c r="R22" s="6"/>
      <c r="S22" s="6">
        <f>Q22*0.013</f>
        <v>6189.04</v>
      </c>
      <c r="T22" s="6" t="s">
        <v>3</v>
      </c>
      <c r="U22" s="6">
        <f>Q22+S22</f>
        <v>482269.04</v>
      </c>
    </row>
    <row r="23" spans="2:21" ht="12.75">
      <c r="B23" s="20" t="s">
        <v>21</v>
      </c>
      <c r="C23" s="20"/>
      <c r="D23" s="6">
        <v>37207</v>
      </c>
      <c r="E23" s="6">
        <v>34128</v>
      </c>
      <c r="F23" s="6">
        <v>34619</v>
      </c>
      <c r="G23" s="6">
        <v>35082</v>
      </c>
      <c r="H23" s="6">
        <v>35063</v>
      </c>
      <c r="I23" s="6">
        <v>34893</v>
      </c>
      <c r="J23" s="6">
        <v>35138</v>
      </c>
      <c r="K23" s="6">
        <v>35659</v>
      </c>
      <c r="L23" s="6">
        <v>36596</v>
      </c>
      <c r="M23" s="6">
        <v>40286</v>
      </c>
      <c r="N23" s="6">
        <v>39918</v>
      </c>
      <c r="O23" s="6">
        <v>38629</v>
      </c>
      <c r="P23" s="6">
        <v>38450</v>
      </c>
      <c r="Q23" s="6">
        <f>SUM(D23:P23)</f>
        <v>475668</v>
      </c>
      <c r="R23" s="6"/>
      <c r="S23" s="6">
        <f>Q23*0.012</f>
        <v>5708.0160000000005</v>
      </c>
      <c r="T23" s="6" t="s">
        <v>3</v>
      </c>
      <c r="U23" s="6">
        <f>Q23+S23</f>
        <v>481376.016</v>
      </c>
    </row>
    <row r="24" spans="2:21" ht="12.75">
      <c r="B24" s="20" t="s">
        <v>22</v>
      </c>
      <c r="C24" s="20"/>
      <c r="D24" s="6">
        <v>37531</v>
      </c>
      <c r="E24" s="6">
        <v>34465</v>
      </c>
      <c r="F24" s="6">
        <v>34391</v>
      </c>
      <c r="G24" s="6">
        <v>34934</v>
      </c>
      <c r="H24" s="6">
        <v>35497</v>
      </c>
      <c r="I24" s="6">
        <v>35496</v>
      </c>
      <c r="J24" s="6">
        <v>35454</v>
      </c>
      <c r="K24" s="6">
        <v>35984</v>
      </c>
      <c r="L24" s="6">
        <v>36018</v>
      </c>
      <c r="M24" s="6">
        <v>39406</v>
      </c>
      <c r="N24" s="6">
        <v>39152</v>
      </c>
      <c r="O24" s="6">
        <v>38644</v>
      </c>
      <c r="P24" s="6">
        <v>38213</v>
      </c>
      <c r="Q24" s="6">
        <f>SUM(D24:P24)</f>
        <v>475185</v>
      </c>
      <c r="R24" s="6"/>
      <c r="S24" s="6">
        <f>0.011*Q24</f>
        <v>5227.035</v>
      </c>
      <c r="T24" s="6" t="s">
        <v>3</v>
      </c>
      <c r="U24" s="6">
        <f>Q24+S24</f>
        <v>480412.035</v>
      </c>
    </row>
    <row r="25" spans="2:21" ht="12.75">
      <c r="B25" s="20" t="s">
        <v>23</v>
      </c>
      <c r="C25" s="20"/>
      <c r="D25" s="6">
        <v>37396</v>
      </c>
      <c r="E25" s="6">
        <v>34779</v>
      </c>
      <c r="F25" s="6">
        <v>34730</v>
      </c>
      <c r="G25" s="6">
        <v>34704</v>
      </c>
      <c r="H25" s="6">
        <v>35347</v>
      </c>
      <c r="I25" s="6">
        <v>35936</v>
      </c>
      <c r="J25" s="6">
        <v>36067</v>
      </c>
      <c r="K25" s="6">
        <v>36307</v>
      </c>
      <c r="L25" s="6">
        <v>36347</v>
      </c>
      <c r="M25" s="6">
        <v>38784</v>
      </c>
      <c r="N25" s="6">
        <v>38297</v>
      </c>
      <c r="O25" s="6">
        <v>37902</v>
      </c>
      <c r="P25" s="6">
        <v>38228</v>
      </c>
      <c r="Q25" s="6">
        <f>SUM(D25:P25)</f>
        <v>474824</v>
      </c>
      <c r="R25" s="6"/>
      <c r="S25" s="6">
        <f>0.01*Q25</f>
        <v>4748.24</v>
      </c>
      <c r="T25" s="6" t="s">
        <v>3</v>
      </c>
      <c r="U25" s="6">
        <f>Q25+S25</f>
        <v>479572.24</v>
      </c>
    </row>
    <row r="26" spans="2:21" ht="12.75">
      <c r="B26" s="20" t="s">
        <v>35</v>
      </c>
      <c r="C26" s="20"/>
      <c r="D26" s="6">
        <v>37233</v>
      </c>
      <c r="E26" s="6">
        <v>34648</v>
      </c>
      <c r="F26" s="6">
        <v>35047</v>
      </c>
      <c r="G26" s="6">
        <v>35046</v>
      </c>
      <c r="H26" s="6">
        <v>35114</v>
      </c>
      <c r="I26" s="6">
        <v>35784</v>
      </c>
      <c r="J26" s="6">
        <v>36514</v>
      </c>
      <c r="K26" s="6">
        <v>36935</v>
      </c>
      <c r="L26" s="6">
        <v>36673</v>
      </c>
      <c r="M26" s="6">
        <v>39138</v>
      </c>
      <c r="N26" s="6">
        <v>37692</v>
      </c>
      <c r="O26" s="6">
        <v>37074</v>
      </c>
      <c r="P26" s="6">
        <v>37494</v>
      </c>
      <c r="Q26" s="6">
        <f>SUM(D26:P26)</f>
        <v>474392</v>
      </c>
      <c r="R26" s="6"/>
      <c r="S26" s="6">
        <f>0.009*Q26</f>
        <v>4269.527999999999</v>
      </c>
      <c r="T26" s="6"/>
      <c r="U26" s="6">
        <f>Q26+S26</f>
        <v>478661.528</v>
      </c>
    </row>
    <row r="27" spans="2:21" ht="12.7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2:21" ht="12.75">
      <c r="B28" s="11" t="s">
        <v>24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"/>
    </row>
    <row r="29" spans="2:21" ht="12.75">
      <c r="B29" s="11" t="s">
        <v>25</v>
      </c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"/>
    </row>
    <row r="30" spans="2:21" ht="12.75">
      <c r="B30" s="11" t="s">
        <v>26</v>
      </c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"/>
    </row>
    <row r="31" spans="2:21" ht="12.75">
      <c r="B31" s="11" t="s">
        <v>29</v>
      </c>
      <c r="C31" s="11"/>
      <c r="U31" s="1"/>
    </row>
    <row r="32" spans="2:21" ht="12.75">
      <c r="B32" s="11" t="s">
        <v>28</v>
      </c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2.75">
      <c r="B33" s="11" t="s">
        <v>27</v>
      </c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ht="12.75">
      <c r="B34" t="s">
        <v>30</v>
      </c>
    </row>
    <row r="35" ht="12.75">
      <c r="B35" t="s">
        <v>32</v>
      </c>
    </row>
    <row r="36" ht="12.75">
      <c r="B36" t="s">
        <v>31</v>
      </c>
    </row>
  </sheetData>
  <printOptions/>
  <pageMargins left="0.75" right="0.5" top="1" bottom="1" header="0.5" footer="0.5"/>
  <pageSetup horizontalDpi="600" verticalDpi="600" orientation="landscape" r:id="rId1"/>
  <headerFooter alignWithMargins="0">
    <oddFooter xml:space="preserve">&amp;LApril 13, 2006&amp;C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J27"/>
  <sheetViews>
    <sheetView workbookViewId="0" topLeftCell="A1">
      <selection activeCell="M15" sqref="M15"/>
    </sheetView>
  </sheetViews>
  <sheetFormatPr defaultColWidth="9.33203125" defaultRowHeight="12.75"/>
  <cols>
    <col min="1" max="1" width="10.33203125" style="14" bestFit="1" customWidth="1"/>
    <col min="2" max="2" width="6.66015625" style="14" bestFit="1" customWidth="1"/>
    <col min="3" max="3" width="7.66015625" style="15" bestFit="1" customWidth="1"/>
    <col min="4" max="4" width="6.66015625" style="15" bestFit="1" customWidth="1"/>
    <col min="5" max="5" width="8.33203125" style="15" customWidth="1"/>
    <col min="6" max="6" width="7.66015625" style="15" bestFit="1" customWidth="1"/>
    <col min="7" max="7" width="6.66015625" style="15" bestFit="1" customWidth="1"/>
    <col min="8" max="8" width="7.66015625" style="15" bestFit="1" customWidth="1"/>
    <col min="9" max="9" width="6.66015625" style="15" bestFit="1" customWidth="1"/>
    <col min="10" max="10" width="9.33203125" style="15" customWidth="1"/>
    <col min="11" max="16384" width="9.33203125" style="14" customWidth="1"/>
  </cols>
  <sheetData>
    <row r="6" spans="1:2" ht="11.25">
      <c r="A6" s="15"/>
      <c r="B6" s="15"/>
    </row>
    <row r="7" spans="1:2" ht="11.25">
      <c r="A7" s="15"/>
      <c r="B7" s="15"/>
    </row>
    <row r="8" spans="1:2" ht="11.25">
      <c r="A8" s="15"/>
      <c r="B8" s="15"/>
    </row>
    <row r="9" spans="1:2" ht="11.25">
      <c r="A9" s="15"/>
      <c r="B9" s="15"/>
    </row>
    <row r="10" spans="1:10" ht="11.25">
      <c r="A10" s="16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1.25">
      <c r="A11" s="16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1.25">
      <c r="A12" s="16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1.25">
      <c r="A13" s="16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1.25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1.25">
      <c r="A15" s="16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1.25">
      <c r="A16" s="16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1.25">
      <c r="A17" s="16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1.25">
      <c r="A18" s="18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1.25">
      <c r="A19" s="18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1.25">
      <c r="A20" s="15"/>
      <c r="B20" s="17"/>
      <c r="H20" s="17"/>
      <c r="I20" s="17"/>
      <c r="J20" s="17"/>
    </row>
    <row r="21" spans="1:2" ht="11.25">
      <c r="A21" s="15"/>
      <c r="B21" s="15"/>
    </row>
    <row r="22" spans="1:2" ht="11.25">
      <c r="A22" s="15"/>
      <c r="B22" s="15"/>
    </row>
    <row r="23" spans="1:10" ht="11.25">
      <c r="A23" s="19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1.25">
      <c r="A24" s="19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1.25">
      <c r="A25" s="19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1.25">
      <c r="A26" s="19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1.25">
      <c r="A27" s="19"/>
      <c r="B27" s="17"/>
      <c r="C27" s="17"/>
      <c r="D27" s="17"/>
      <c r="E27" s="17"/>
      <c r="F27" s="17"/>
      <c r="G27" s="17"/>
      <c r="H27" s="17"/>
      <c r="I27" s="17"/>
      <c r="J27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Xwang</dc:creator>
  <cp:keywords/>
  <dc:description/>
  <cp:lastModifiedBy>Alison Radl</cp:lastModifiedBy>
  <cp:lastPrinted>2006-04-13T17:58:03Z</cp:lastPrinted>
  <dcterms:created xsi:type="dcterms:W3CDTF">2000-12-12T14:54:35Z</dcterms:created>
  <dcterms:modified xsi:type="dcterms:W3CDTF">2006-05-11T18:03:36Z</dcterms:modified>
  <cp:category/>
  <cp:version/>
  <cp:contentType/>
  <cp:contentStatus/>
</cp:coreProperties>
</file>